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Юб 18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<sst xmlns="http://schemas.openxmlformats.org/spreadsheetml/2006/main" count="53" uniqueCount="42">
  <si>
    <t>ул.Юбилейная, 18</t>
  </si>
  <si>
    <t>План текущего ремонта на 2019г.</t>
  </si>
  <si>
    <t>Объекты выполнения работ</t>
  </si>
  <si>
    <t>Виды работ</t>
  </si>
  <si>
    <t>Един. Измер</t>
  </si>
  <si>
    <t>Объемы работ за год</t>
  </si>
  <si>
    <t>Крыши</t>
  </si>
  <si>
    <t>Огнезащитная обработка стропильной системы</t>
  </si>
  <si>
    <t>м2</t>
  </si>
  <si>
    <t xml:space="preserve">Ремонт кровли (мягкая)      </t>
  </si>
  <si>
    <t>Оконные и дверные заполнения</t>
  </si>
  <si>
    <t>Восстановление остекления</t>
  </si>
  <si>
    <t>Ремонт оконного переплета</t>
  </si>
  <si>
    <t>шт.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</si>
  <si>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</si>
  <si>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</si>
  <si>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</si>
  <si>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</si>
  <si>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</si>
  <si>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>Восстановление изоляции</t>
  </si>
  <si>
    <t>м.п</t>
  </si>
  <si>
    <t>Водопровод канализация, горячее водоснабжение</t>
  </si>
  <si>
    <t>Замена трубопроводов Dy=32мм п/п</t>
  </si>
  <si>
    <t>Dy=20мм п/п</t>
  </si>
  <si>
    <t>Замена запорной арматуры Dy=100</t>
  </si>
  <si>
    <t>Dy=32 мм</t>
  </si>
  <si>
    <t>шт</t>
  </si>
  <si>
    <t>Dy=20 мм</t>
  </si>
  <si>
    <t>Замена канализации     Dy=100 мм</t>
  </si>
  <si>
    <t>промывка тр-да</t>
  </si>
  <si>
    <t>здание</t>
  </si>
  <si>
    <t>установка манометра</t>
  </si>
  <si>
    <t xml:space="preserve"> Электроснабжение электротехнические устройства</t>
  </si>
  <si>
    <t>Замеры сопротивления изоляции.</t>
  </si>
  <si>
    <t>1 дом</t>
  </si>
  <si>
    <t>Монтаж светильников с лампами накаливания, НББ</t>
  </si>
  <si>
    <t>замена выключателей,</t>
  </si>
  <si>
    <t>замена кабеля АВВГ 2*2,5</t>
  </si>
  <si>
    <t xml:space="preserve"> Внешнее благоустройство</t>
  </si>
  <si>
    <t>Ямочный ремонт асфальта, отмостки</t>
  </si>
  <si>
    <t>Снос деревьев, опиловка веток, вывоз</t>
  </si>
  <si>
    <t>м3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</si>
</sst>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vertical="top"/>
      <protection/>
    </xf>
    <xf numFmtId="0" fontId="19" fillId="0" borderId="11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right" vertical="top"/>
      <protection/>
    </xf>
    <xf numFmtId="0" fontId="19" fillId="0" borderId="12" xfId="0" applyNumberFormat="1" applyFont="1" applyFill="1" applyBorder="1" applyAlignment="1" applyProtection="1">
      <alignment horizontal="left" vertical="top"/>
      <protection/>
    </xf>
    <xf numFmtId="0" fontId="21" fillId="0" borderId="10" xfId="0" applyNumberFormat="1" applyFont="1" applyFill="1" applyBorder="1" applyAlignment="1" applyProtection="1">
      <alignment horizontal="right" vertical="top"/>
      <protection/>
    </xf>
    <xf numFmtId="0" fontId="19" fillId="0" borderId="11" xfId="0" applyNumberFormat="1" applyFont="1" applyFill="1" applyBorder="1" applyAlignment="1" applyProtection="1">
      <alignment horizontal="left" vertical="top" wrapText="1" indent="1"/>
      <protection/>
    </xf>
    <xf numFmtId="0" fontId="19" fillId="0" borderId="10" xfId="0" applyNumberFormat="1" applyFont="1" applyFill="1" applyBorder="1" applyAlignment="1" applyProtection="1">
      <alignment horizontal="left" vertical="top"/>
      <protection/>
    </xf>
    <xf numFmtId="0" fontId="19" fillId="0" borderId="12" xfId="0" applyNumberFormat="1" applyFont="1" applyFill="1" applyBorder="1" applyAlignment="1" applyProtection="1">
      <alignment horizontal="left" vertical="top" wrapText="1" indent="1"/>
      <protection/>
    </xf>
    <xf numFmtId="0" fontId="19" fillId="0" borderId="11" xfId="0" applyNumberFormat="1" applyFont="1" applyFill="1" applyBorder="1" applyAlignment="1" applyProtection="1">
      <alignment horizontal="left" vertical="top" wrapText="1"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2" fontId="21" fillId="0" borderId="10" xfId="0" applyNumberFormat="1" applyFont="1" applyFill="1" applyBorder="1" applyAlignment="1" applyProtection="1">
      <alignment horizontal="right" vertical="top"/>
      <protection/>
    </xf>
    <xf numFmtId="0" fontId="19" fillId="0" borderId="13" xfId="0" applyNumberFormat="1" applyFont="1" applyFill="1" applyBorder="1" applyAlignment="1" applyProtection="1">
      <alignment horizontal="left" vertical="top" wrapText="1"/>
      <protection/>
    </xf>
    <xf numFmtId="0" fontId="19" fillId="0" borderId="10" xfId="0" applyNumberFormat="1" applyFont="1" applyFill="1" applyBorder="1" applyAlignment="1" applyProtection="1">
      <alignment horizontal="left" vertical="top" indent="12"/>
      <protection/>
    </xf>
    <xf numFmtId="0" fontId="19" fillId="0" borderId="10" xfId="0" applyNumberFormat="1" applyFont="1" applyFill="1" applyBorder="1" applyAlignment="1" applyProtection="1">
      <alignment horizontal="left" vertical="top" indent="14"/>
      <protection/>
    </xf>
    <xf numFmtId="164" fontId="19" fillId="0" borderId="10" xfId="0" applyNumberFormat="1" applyFont="1" applyFill="1" applyBorder="1" applyAlignment="1" applyProtection="1">
      <alignment horizontal="center" vertical="top"/>
      <protection/>
    </xf>
    <xf numFmtId="3" fontId="21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3">
      <selection activeCell="J6" sqref="J6"/>
    </sheetView>
  </sheetViews>
  <sheetFormatPr defaultColWidth="9.140625" defaultRowHeight="15"/>
  <cols>
    <col min="1" max="1" width="22.28125" style="3" customWidth="1"/>
    <col min="2" max="2" width="35.28125" style="3" customWidth="1"/>
    <col min="3" max="3" width="7.8515625" style="3" customWidth="1"/>
    <col min="4" max="4" width="10.140625" style="24" customWidth="1"/>
    <col min="5" max="5" width="12.8515625" style="3" customWidth="1"/>
    <col min="6" max="16384" width="9.140625" style="3" customWidth="1"/>
  </cols>
  <sheetData>
    <row r="1" spans="1:5" ht="18.75" customHeight="1">
      <c r="A1" s="1"/>
      <c r="B1" s="1" t="s">
        <v>0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" t="s">
        <v>1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57.75" customHeight="1">
      <c r="A5" s="4" t="s">
        <v>2</v>
      </c>
      <c r="B5" s="5" t="s">
        <v>3</v>
      </c>
      <c r="C5" s="4" t="s">
        <v>4</v>
      </c>
      <c r="D5" s="4" t="s">
        <v>5</v>
      </c>
      <c r="E5" s="6"/>
    </row>
    <row r="6" spans="1:5" ht="21" customHeight="1">
      <c r="A6" s="7" t="s">
        <v>6</v>
      </c>
      <c r="B6" s="8" t="s">
        <v>7</v>
      </c>
      <c r="C6" s="5" t="s">
        <v>8</v>
      </c>
      <c r="D6" s="9"/>
      <c r="E6" s="10">
        <f>4.8*D6</f>
        <v>0</v>
      </c>
    </row>
    <row r="7" spans="1:5" ht="18.75" customHeight="1">
      <c r="A7" s="11"/>
      <c r="B7" s="8" t="s">
        <v>9</v>
      </c>
      <c r="C7" s="5" t="s">
        <v>8</v>
      </c>
      <c r="D7" s="9">
        <v>20</v>
      </c>
      <c r="E7" s="12">
        <f>731.31*D7</f>
        <v>14626.199999999999</v>
      </c>
    </row>
    <row r="8" spans="1:5" ht="16.5" customHeight="1">
      <c r="A8" s="13" t="s">
        <v>10</v>
      </c>
      <c r="B8" s="14" t="s">
        <v>11</v>
      </c>
      <c r="C8" s="5" t="s">
        <v>8</v>
      </c>
      <c r="D8" s="9">
        <v>2</v>
      </c>
      <c r="E8" s="12">
        <f>789.55*D8</f>
        <v>1579.1</v>
      </c>
    </row>
    <row r="9" spans="1:5" ht="16.5" customHeight="1">
      <c r="A9" s="15"/>
      <c r="B9" s="14" t="s">
        <v>12</v>
      </c>
      <c r="C9" s="5" t="s">
        <v>13</v>
      </c>
      <c r="D9" s="9"/>
      <c r="E9" s="12">
        <f>756.87*D9</f>
        <v>0</v>
      </c>
    </row>
    <row r="10" spans="1:5" ht="18" customHeight="1">
      <c r="A10" s="16" t="s">
        <v>14</v>
      </c>
      <c r="B10" s="14" t="s">
        <v>15</v>
      </c>
      <c r="C10" s="5" t="s">
        <v>16</v>
      </c>
      <c r="D10" s="9"/>
      <c r="E10" s="12">
        <f>1546.79*D10</f>
        <v>0</v>
      </c>
    </row>
    <row r="11" spans="1:5" ht="15.75">
      <c r="A11" s="17"/>
      <c r="B11" s="14" t="s">
        <v>17</v>
      </c>
      <c r="C11" s="5" t="s">
        <v>18</v>
      </c>
      <c r="D11" s="9">
        <v>7</v>
      </c>
      <c r="E11" s="18">
        <f>4117.15/7*D11</f>
        <v>4117.15</v>
      </c>
    </row>
    <row r="12" spans="1:5" ht="20.25" customHeight="1">
      <c r="A12" s="19"/>
      <c r="B12" s="14" t="s">
        <v>19</v>
      </c>
      <c r="C12" s="5" t="s">
        <v>20</v>
      </c>
      <c r="D12" s="9"/>
      <c r="E12" s="18">
        <f>220.94*D12</f>
        <v>0</v>
      </c>
    </row>
    <row r="13" spans="1:5" ht="15.75">
      <c r="A13" s="16" t="s">
        <v>21</v>
      </c>
      <c r="B13" s="14" t="s">
        <v>22</v>
      </c>
      <c r="C13" s="5" t="s">
        <v>16</v>
      </c>
      <c r="D13" s="9">
        <v>2</v>
      </c>
      <c r="E13" s="12">
        <f>489.65*D13</f>
        <v>979.3</v>
      </c>
    </row>
    <row r="14" spans="1:5" ht="21" customHeight="1">
      <c r="A14" s="17"/>
      <c r="B14" s="20" t="s">
        <v>23</v>
      </c>
      <c r="C14" s="5" t="s">
        <v>16</v>
      </c>
      <c r="D14" s="9">
        <f>1</f>
        <v>1</v>
      </c>
      <c r="E14" s="12">
        <f>756.94*D14</f>
        <v>756.94</v>
      </c>
    </row>
    <row r="15" spans="1:5" ht="15.75">
      <c r="A15" s="17"/>
      <c r="B15" s="14" t="s">
        <v>24</v>
      </c>
      <c r="C15" s="5" t="s">
        <v>13</v>
      </c>
      <c r="D15" s="9"/>
      <c r="E15" s="12">
        <f>4670.09*D15</f>
        <v>0</v>
      </c>
    </row>
    <row r="16" spans="1:5" ht="15.75">
      <c r="A16" s="17"/>
      <c r="B16" s="21" t="s">
        <v>25</v>
      </c>
      <c r="C16" s="5" t="s">
        <v>26</v>
      </c>
      <c r="D16" s="9">
        <v>2</v>
      </c>
      <c r="E16" s="12">
        <f>497.45*D16</f>
        <v>994.9</v>
      </c>
    </row>
    <row r="17" spans="1:5" ht="15.75">
      <c r="A17" s="17"/>
      <c r="B17" s="21" t="s">
        <v>27</v>
      </c>
      <c r="C17" s="5" t="s">
        <v>26</v>
      </c>
      <c r="D17" s="9">
        <v>1</v>
      </c>
      <c r="E17" s="12">
        <f>305.33*D17</f>
        <v>305.33</v>
      </c>
    </row>
    <row r="18" spans="1:5" ht="15.75">
      <c r="A18" s="17"/>
      <c r="B18" s="14" t="s">
        <v>28</v>
      </c>
      <c r="C18" s="5" t="s">
        <v>16</v>
      </c>
      <c r="D18" s="9">
        <f>10+1+1+3+3+3</f>
        <v>21</v>
      </c>
      <c r="E18" s="12">
        <f>890.37*D18</f>
        <v>18697.77</v>
      </c>
    </row>
    <row r="19" spans="1:5" ht="15.75">
      <c r="A19" s="17"/>
      <c r="B19" s="14" t="s">
        <v>29</v>
      </c>
      <c r="C19" s="5" t="s">
        <v>30</v>
      </c>
      <c r="D19" s="9">
        <v>1</v>
      </c>
      <c r="E19" s="10">
        <f>9267.6*D19</f>
        <v>9267.6</v>
      </c>
    </row>
    <row r="20" spans="1:5" ht="15.75" customHeight="1">
      <c r="A20" s="19"/>
      <c r="B20" s="14" t="s">
        <v>31</v>
      </c>
      <c r="C20" s="5" t="s">
        <v>26</v>
      </c>
      <c r="D20" s="9">
        <v>1</v>
      </c>
      <c r="E20" s="12">
        <f>1824.71*D20</f>
        <v>1824.71</v>
      </c>
    </row>
    <row r="21" spans="1:5" ht="15.75">
      <c r="A21" s="16" t="s">
        <v>32</v>
      </c>
      <c r="B21" s="14" t="s">
        <v>33</v>
      </c>
      <c r="C21" s="5" t="s">
        <v>34</v>
      </c>
      <c r="D21" s="9"/>
      <c r="E21" s="10"/>
    </row>
    <row r="22" spans="1:5" ht="31.5">
      <c r="A22" s="17"/>
      <c r="B22" s="8" t="s">
        <v>35</v>
      </c>
      <c r="C22" s="5" t="s">
        <v>26</v>
      </c>
      <c r="D22" s="9">
        <v>1</v>
      </c>
      <c r="E22" s="12">
        <f>640.45*D22</f>
        <v>640.45</v>
      </c>
    </row>
    <row r="23" spans="1:5" ht="15.75">
      <c r="A23" s="17"/>
      <c r="B23" s="14" t="s">
        <v>36</v>
      </c>
      <c r="C23" s="5" t="s">
        <v>26</v>
      </c>
      <c r="D23" s="9">
        <v>1</v>
      </c>
      <c r="E23" s="12">
        <f>92.12*D23</f>
        <v>92.12</v>
      </c>
    </row>
    <row r="24" spans="1:5" ht="15.75">
      <c r="A24" s="19"/>
      <c r="B24" s="14" t="s">
        <v>37</v>
      </c>
      <c r="C24" s="5" t="s">
        <v>20</v>
      </c>
      <c r="D24" s="22">
        <v>1.77</v>
      </c>
      <c r="E24" s="18">
        <f>258.31*D24</f>
        <v>457.2087</v>
      </c>
    </row>
    <row r="25" spans="1:5" ht="31.5">
      <c r="A25" s="16" t="s">
        <v>38</v>
      </c>
      <c r="B25" s="8" t="s">
        <v>39</v>
      </c>
      <c r="C25" s="5"/>
      <c r="D25" s="22">
        <v>13.208</v>
      </c>
      <c r="E25" s="18">
        <f>921.3*D25</f>
        <v>12168.5304</v>
      </c>
    </row>
    <row r="26" spans="1:5" ht="15.75">
      <c r="A26" s="19"/>
      <c r="B26" s="14" t="s">
        <v>40</v>
      </c>
      <c r="C26" s="5" t="s">
        <v>41</v>
      </c>
      <c r="D26" s="9"/>
      <c r="E26" s="12">
        <f>1351.97*D26</f>
        <v>0</v>
      </c>
    </row>
    <row r="27" spans="1:5" ht="15.75">
      <c r="A27" s="1"/>
      <c r="B27" s="1"/>
      <c r="C27" s="1"/>
      <c r="D27" s="2"/>
      <c r="E27" s="23">
        <f>SUM(E6:E26)</f>
        <v>66507.3091</v>
      </c>
    </row>
  </sheetData>
  <sheetProtection/>
  <mergeCells count="6">
    <mergeCell ref="A6:A7"/>
    <mergeCell ref="A8:A9"/>
    <mergeCell ref="A10:A12"/>
    <mergeCell ref="A13:A20"/>
    <mergeCell ref="A21:A24"/>
    <mergeCell ref="A25:A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2019-12-04T05:56:22Z</dcterms:modified>
  <cp:category/>
  <cp:version/>
  <cp:contentType/>
  <cp:contentStatus/>
</cp:coreProperties>
</file>